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<sst xmlns="http://schemas.openxmlformats.org/spreadsheetml/2006/main" count="224" uniqueCount="160">
  <si>
    <t>Funding Source(s)</t>
  </si>
  <si>
    <t>Florida Heritage Education Program</t>
  </si>
  <si>
    <t>Traveling Trunk Program</t>
  </si>
  <si>
    <t>Children's Day</t>
  </si>
  <si>
    <t>Florida History Fair</t>
  </si>
  <si>
    <t>Outreach</t>
  </si>
  <si>
    <t>Teacher Advisory Panel</t>
  </si>
  <si>
    <t>Third Thursday</t>
  </si>
  <si>
    <t>First Friday</t>
  </si>
  <si>
    <t>Second Saturday Family Program</t>
  </si>
  <si>
    <t>Education Program expenses - other</t>
  </si>
  <si>
    <t>Emancipation Day</t>
  </si>
  <si>
    <t>Valentine Program</t>
  </si>
  <si>
    <t>Capital City Quilt Show</t>
  </si>
  <si>
    <t>Exhibit Programming - Other</t>
  </si>
  <si>
    <t>Misc. Educational Programming - Other</t>
  </si>
  <si>
    <t>Equipment/Supplies</t>
  </si>
  <si>
    <t>TREX Exhibits</t>
  </si>
  <si>
    <t xml:space="preserve">  New Exhibits</t>
  </si>
  <si>
    <t xml:space="preserve">  Maintenance/Shippings/Marketing</t>
  </si>
  <si>
    <t>Equipment/Supplies - other</t>
  </si>
  <si>
    <t>Deposit Refunds</t>
  </si>
  <si>
    <t>Registration</t>
  </si>
  <si>
    <t xml:space="preserve"> Shop revenue</t>
  </si>
  <si>
    <t>Board Meeting Expense</t>
  </si>
  <si>
    <t>Advertising &amp; Marketing</t>
  </si>
  <si>
    <t>FAW Meeting Notices</t>
  </si>
  <si>
    <t>Licenses and Permits</t>
  </si>
  <si>
    <t xml:space="preserve">  Museum miscellaneous</t>
  </si>
  <si>
    <t xml:space="preserve">  Dept. of Agriculture/Charitable Cont.</t>
  </si>
  <si>
    <t xml:space="preserve">  Div. of Corporations/Non-Profit</t>
  </si>
  <si>
    <t>Miscellaneous</t>
  </si>
  <si>
    <t>Printing and Reproduction</t>
  </si>
  <si>
    <t>General &amp; Administrative Exp. - other</t>
  </si>
  <si>
    <t>DHR Programs</t>
  </si>
  <si>
    <t>DOS Employee Programs</t>
  </si>
  <si>
    <t>Hospitality - other</t>
  </si>
  <si>
    <t>Accounting</t>
  </si>
  <si>
    <t>Auditing</t>
  </si>
  <si>
    <t>Designated Maintenance Projects</t>
  </si>
  <si>
    <t>Emergency Maintenance</t>
  </si>
  <si>
    <t>Landscape Maintenance</t>
  </si>
  <si>
    <t>Newsletter</t>
  </si>
  <si>
    <t>Receptions and Events</t>
  </si>
  <si>
    <t>Membership Expenses - other</t>
  </si>
  <si>
    <t>FL Heritage Month Gala Exp.</t>
  </si>
  <si>
    <t>Volunteer Dinner</t>
  </si>
  <si>
    <t>Volunteer Luncheon</t>
  </si>
  <si>
    <t>Volunteer Recognition</t>
  </si>
  <si>
    <t>Volunteer Training</t>
  </si>
  <si>
    <t>Knott House volunteers</t>
  </si>
  <si>
    <t>Website</t>
  </si>
  <si>
    <t>Permanent exhibits*</t>
  </si>
  <si>
    <t>Refunded back to vendor as appropriate</t>
  </si>
  <si>
    <t>Expense Line Item</t>
  </si>
  <si>
    <t>Estimated Expense</t>
  </si>
  <si>
    <t>Friends of the Museums of Florida History, Inc</t>
  </si>
  <si>
    <t>Programming</t>
  </si>
  <si>
    <t>Knott House</t>
  </si>
  <si>
    <t>Exhibit Programming</t>
  </si>
  <si>
    <t>Misc. Educational Programming</t>
  </si>
  <si>
    <t>Hospitality</t>
  </si>
  <si>
    <t>Professional Fees</t>
  </si>
  <si>
    <t>Total Knott House Restricted End.</t>
  </si>
  <si>
    <t>Volunteer Program</t>
  </si>
  <si>
    <t>Total Special Event</t>
  </si>
  <si>
    <t>Total Education Program</t>
  </si>
  <si>
    <t>Total Exhibit</t>
  </si>
  <si>
    <t>Total Facility Use/Receptions</t>
  </si>
  <si>
    <t>Total General &amp; Administrative</t>
  </si>
  <si>
    <t>Knott House Restricted Endowment</t>
  </si>
  <si>
    <t>Total Membership</t>
  </si>
  <si>
    <t>Total Volunteer Program</t>
  </si>
  <si>
    <t>Special Event</t>
  </si>
  <si>
    <t>Membership</t>
  </si>
  <si>
    <t>General &amp; Administrative</t>
  </si>
  <si>
    <t>Facility Use/Receptions</t>
  </si>
  <si>
    <t>Exhibits</t>
  </si>
  <si>
    <t>Special Events</t>
  </si>
  <si>
    <t>Education Programs</t>
  </si>
  <si>
    <t>Total Expenses/Income for MFH</t>
  </si>
  <si>
    <t>Fat Sandwich Rent</t>
  </si>
  <si>
    <t>Swing Dance (will only be 1, in the Fall)</t>
  </si>
  <si>
    <t>Poetry Program</t>
  </si>
  <si>
    <t>General Programming</t>
  </si>
  <si>
    <t>Program Rental Fees</t>
  </si>
  <si>
    <t>Subtotal</t>
  </si>
  <si>
    <t>Shop revenue</t>
  </si>
  <si>
    <t>Parking Fees</t>
  </si>
  <si>
    <t>F.S. Rent</t>
  </si>
  <si>
    <t>TREX: Program fees; Balance carryover in board restricted account</t>
  </si>
  <si>
    <t>Shop Revenue</t>
  </si>
  <si>
    <t>History Shop</t>
  </si>
  <si>
    <t>General &amp; Administrative Expenses</t>
  </si>
  <si>
    <t>Workers Comp Insurance</t>
  </si>
  <si>
    <t>Contribution</t>
  </si>
  <si>
    <t>Credit Card Service Fee/Wireless</t>
  </si>
  <si>
    <t>Depreciation</t>
  </si>
  <si>
    <t>Filing Fees</t>
  </si>
  <si>
    <t>Freight Charges</t>
  </si>
  <si>
    <t>Merchant Service Charge</t>
  </si>
  <si>
    <t xml:space="preserve"> As needed; Shop revenue</t>
  </si>
  <si>
    <t>Office Supplies</t>
  </si>
  <si>
    <t>Payroll Expenses</t>
  </si>
  <si>
    <t>Postage and Delivery</t>
  </si>
  <si>
    <t>Professional Development</t>
  </si>
  <si>
    <t>Repairs &amp; Maintenance</t>
  </si>
  <si>
    <t>Meals</t>
  </si>
  <si>
    <t>Travel</t>
  </si>
  <si>
    <t>Total G &amp; A Expenses</t>
  </si>
  <si>
    <t>Total Florida History Fair</t>
  </si>
  <si>
    <t>Unrestricted Contributions</t>
  </si>
  <si>
    <t>Sponsorships, Grants, Fundraisers (NEED TO RAISE)</t>
  </si>
  <si>
    <t>Donation Box Revenue</t>
  </si>
  <si>
    <t>Rent and Rental Fees from Faciltity Use</t>
  </si>
  <si>
    <t>Sponsorship ($1,650/08-09 figures); James Knott Endowment ($1350)</t>
  </si>
  <si>
    <t>Program Fees (ticket sales/$200); James Knott Endowment ($400)</t>
  </si>
  <si>
    <t>Program Income ($200); Sponsorships, James Knott Endowment ($1800)</t>
  </si>
  <si>
    <t>Program Fees ($700/08-09 figures); James Knott Endowment ($300)</t>
  </si>
  <si>
    <t>Program income ($875/Donation Box); James Knott Endowment ($625)</t>
  </si>
  <si>
    <t>$4,475 from James Knott Endowment to supplement KHM programs</t>
  </si>
  <si>
    <t>Split Cost with History Shop</t>
  </si>
  <si>
    <t>Will draw from John Charles Knott Endowment</t>
  </si>
  <si>
    <t>Estimated Income*</t>
  </si>
  <si>
    <t>Est. Cost of Good Sold</t>
  </si>
  <si>
    <t>Total Est. Income</t>
  </si>
  <si>
    <t>Total Est. Expenses</t>
  </si>
  <si>
    <t>*Estimated based on 2009-10 income</t>
  </si>
  <si>
    <t>NASA|Art</t>
  </si>
  <si>
    <t>Audubon Exhibit</t>
  </si>
  <si>
    <t>Estimate</t>
  </si>
  <si>
    <t>Program Fees ($225); Balance carryover in board restr. account ($780)</t>
  </si>
  <si>
    <t>Program Fees; Parking Fees (no income 09-10) (spent $73.30 in 10)</t>
  </si>
  <si>
    <t>Ticket Sales($300); Sponsorship($500); Parking Fees($2200)</t>
  </si>
  <si>
    <t xml:space="preserve">Program Income ($5000) Contributions </t>
  </si>
  <si>
    <t>Program Income ($300), Donor Contribution ($500) Contributions $1700)</t>
  </si>
  <si>
    <t>Sponsorship/Donor</t>
  </si>
  <si>
    <t>Donation Box</t>
  </si>
  <si>
    <t>Program Fees;TDC Grant; Donations (based on 09-10)</t>
  </si>
  <si>
    <r>
      <t xml:space="preserve">Rollover from Florida Heritage Month (from 09-10) </t>
    </r>
    <r>
      <rPr>
        <i/>
        <sz val="10"/>
        <rFont val="Arial"/>
        <family val="2"/>
      </rPr>
      <t>Pending approval</t>
    </r>
  </si>
  <si>
    <t>(*the Fundraising Goal for 10-11 is actually $1,000,000)</t>
  </si>
  <si>
    <t>TBD</t>
  </si>
  <si>
    <t>Split Cost with History Shop &amp; KHM</t>
  </si>
  <si>
    <t>$13,500 from John Charles Knott Endowment to supplement KHM Maint.</t>
  </si>
  <si>
    <t>Based on 4 rentals for 09-10</t>
  </si>
  <si>
    <t>Based on average of $900 per month x 12 months (minus $1000 for E/S)</t>
  </si>
  <si>
    <t>Membership dues (est. based on 09-10 figures)</t>
  </si>
  <si>
    <t>Membership dues</t>
  </si>
  <si>
    <t>Board initiated fundraiser</t>
  </si>
  <si>
    <t>Sponsorships; ticket, food &amp; beverage sales (based on 09-10 figures) EST.</t>
  </si>
  <si>
    <t>Event Income</t>
  </si>
  <si>
    <t>Programming Income (est.)</t>
  </si>
  <si>
    <t>Proposed Budget 2010-11</t>
  </si>
  <si>
    <t xml:space="preserve">Profit from 2010 FHM used to support other programs $5,701.99 </t>
  </si>
  <si>
    <t>Needs to be fundraised</t>
  </si>
  <si>
    <t>Total Amount to be Raised</t>
  </si>
  <si>
    <t>Rollover funds from FY 2009-10</t>
  </si>
  <si>
    <t>Balance to be covered by FY 2009-10 Rollover</t>
  </si>
  <si>
    <t xml:space="preserve"> Shop revenue: Split cost with MFH &amp; KHM</t>
  </si>
  <si>
    <t>Travel - other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</si>
</sst>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h:mm:ss\ AM/PM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color indexed="4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4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5" fontId="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165" fontId="0" fillId="34" borderId="0" xfId="0" applyNumberFormat="1" applyFill="1" applyAlignment="1">
      <alignment/>
    </xf>
    <xf numFmtId="0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165" fontId="0" fillId="34" borderId="0" xfId="0" applyNumberFormat="1" applyFill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11" xfId="0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1" fillId="33" borderId="14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5" fillId="33" borderId="13" xfId="0" applyNumberFormat="1" applyFont="1" applyFill="1" applyBorder="1" applyAlignment="1">
      <alignment/>
    </xf>
    <xf numFmtId="165" fontId="5" fillId="33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17" xfId="0" applyNumberFormat="1" applyBorder="1" applyAlignment="1">
      <alignment/>
    </xf>
    <xf numFmtId="0" fontId="0" fillId="0" borderId="22" xfId="0" applyBorder="1" applyAlignment="1">
      <alignment/>
    </xf>
    <xf numFmtId="165" fontId="1" fillId="33" borderId="11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7" fontId="1" fillId="33" borderId="13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4" xfId="0" applyFill="1" applyBorder="1" applyAlignment="1">
      <alignment/>
    </xf>
    <xf numFmtId="0" fontId="6" fillId="33" borderId="17" xfId="0" applyFont="1" applyFill="1" applyBorder="1" applyAlignment="1">
      <alignment/>
    </xf>
    <xf numFmtId="165" fontId="6" fillId="33" borderId="13" xfId="0" applyNumberFormat="1" applyFont="1" applyFill="1" applyBorder="1" applyAlignment="1">
      <alignment/>
    </xf>
    <xf numFmtId="165" fontId="6" fillId="33" borderId="14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65" fontId="1" fillId="33" borderId="12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33" borderId="13" xfId="0" applyFill="1" applyBorder="1" applyAlignment="1">
      <alignment/>
    </xf>
    <xf numFmtId="7" fontId="6" fillId="33" borderId="13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35" borderId="0" xfId="0" applyFont="1" applyFill="1" applyAlignment="1">
      <alignment/>
    </xf>
    <xf numFmtId="165" fontId="1" fillId="35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1" fillId="35" borderId="13" xfId="0" applyNumberFormat="1" applyFont="1" applyFill="1" applyBorder="1" applyAlignment="1">
      <alignment/>
    </xf>
    <xf numFmtId="165" fontId="1" fillId="35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0" fillId="36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8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5.57421875" style="0" customWidth="1"/>
    <col min="2" max="2" width="17.8515625" style="0" customWidth="1"/>
    <col min="3" max="3" width="18.421875" style="0" customWidth="1"/>
    <col min="4" max="4" width="62.00390625" style="0" customWidth="1"/>
  </cols>
  <sheetData>
    <row r="1" spans="1:4" ht="15.75">
      <c r="A1" s="81" t="s">
        <v>56</v>
      </c>
      <c r="B1" s="81"/>
      <c r="C1" s="81"/>
      <c r="D1" s="81"/>
    </row>
    <row r="2" spans="1:4" ht="15.75">
      <c r="A2" s="81" t="s">
        <v>152</v>
      </c>
      <c r="B2" s="81"/>
      <c r="C2" s="81"/>
      <c r="D2" s="81"/>
    </row>
    <row r="4" spans="1:4" ht="12.75">
      <c r="A4" s="1" t="s">
        <v>54</v>
      </c>
      <c r="B4" s="1" t="s">
        <v>55</v>
      </c>
      <c r="C4" s="1" t="s">
        <v>123</v>
      </c>
      <c r="D4" s="1" t="s">
        <v>0</v>
      </c>
    </row>
    <row r="5" ht="12.75">
      <c r="C5" s="1" t="s">
        <v>127</v>
      </c>
    </row>
    <row r="6" spans="1:4" ht="18">
      <c r="A6" s="76" t="s">
        <v>79</v>
      </c>
      <c r="B6" s="77"/>
      <c r="C6" s="77"/>
      <c r="D6" s="78"/>
    </row>
    <row r="7" spans="1:4" ht="12.75">
      <c r="A7" s="23" t="s">
        <v>57</v>
      </c>
      <c r="B7" s="9"/>
      <c r="C7" s="9"/>
      <c r="D7" s="9"/>
    </row>
    <row r="8" spans="1:4" ht="12.75">
      <c r="A8" s="4" t="s">
        <v>1</v>
      </c>
      <c r="B8" s="6">
        <v>1005</v>
      </c>
      <c r="C8" s="19"/>
      <c r="D8" s="4" t="s">
        <v>131</v>
      </c>
    </row>
    <row r="9" spans="1:4" ht="12.75">
      <c r="A9" s="2" t="s">
        <v>2</v>
      </c>
      <c r="B9" s="6">
        <v>500</v>
      </c>
      <c r="C9" s="20"/>
      <c r="D9" s="2" t="s">
        <v>132</v>
      </c>
    </row>
    <row r="10" spans="1:4" ht="12.75">
      <c r="A10" s="2" t="s">
        <v>3</v>
      </c>
      <c r="B10" s="6">
        <v>3000</v>
      </c>
      <c r="C10" s="20"/>
      <c r="D10" s="2" t="s">
        <v>133</v>
      </c>
    </row>
    <row r="11" spans="1:4" ht="12.75">
      <c r="A11" s="2" t="s">
        <v>5</v>
      </c>
      <c r="B11" s="6">
        <v>2500</v>
      </c>
      <c r="C11" s="20"/>
      <c r="D11" s="2" t="s">
        <v>135</v>
      </c>
    </row>
    <row r="12" spans="1:4" ht="12.75">
      <c r="A12" s="2" t="s">
        <v>6</v>
      </c>
      <c r="B12" s="6">
        <v>200</v>
      </c>
      <c r="C12" s="20"/>
      <c r="D12" s="2" t="s">
        <v>88</v>
      </c>
    </row>
    <row r="13" spans="1:4" ht="12.75">
      <c r="A13" s="2" t="s">
        <v>7</v>
      </c>
      <c r="B13" s="6">
        <v>12000</v>
      </c>
      <c r="C13" s="20"/>
      <c r="D13" s="2" t="s">
        <v>134</v>
      </c>
    </row>
    <row r="14" spans="1:4" ht="12.75">
      <c r="A14" s="2" t="s">
        <v>8</v>
      </c>
      <c r="B14" s="6">
        <v>500</v>
      </c>
      <c r="C14" s="20"/>
      <c r="D14" s="2" t="s">
        <v>88</v>
      </c>
    </row>
    <row r="15" spans="1:4" ht="12.75">
      <c r="A15" s="2" t="s">
        <v>9</v>
      </c>
      <c r="B15" s="6">
        <v>200</v>
      </c>
      <c r="C15" s="20"/>
      <c r="D15" s="2" t="s">
        <v>88</v>
      </c>
    </row>
    <row r="16" spans="1:4" ht="12.75">
      <c r="A16" s="3" t="s">
        <v>10</v>
      </c>
      <c r="B16" s="6">
        <v>600</v>
      </c>
      <c r="C16" s="21"/>
      <c r="D16" s="3" t="s">
        <v>88</v>
      </c>
    </row>
    <row r="17" spans="1:4" ht="12.75">
      <c r="A17" s="35" t="s">
        <v>86</v>
      </c>
      <c r="B17" s="8">
        <f>SUM(B8:B16)</f>
        <v>20505</v>
      </c>
      <c r="C17" s="8"/>
      <c r="D17" s="11"/>
    </row>
    <row r="18" spans="2:3" ht="12.75">
      <c r="B18" s="5"/>
      <c r="C18" s="5"/>
    </row>
    <row r="19" spans="1:4" ht="12.75">
      <c r="A19" s="24" t="s">
        <v>59</v>
      </c>
      <c r="B19" s="10"/>
      <c r="C19" s="10"/>
      <c r="D19" s="9"/>
    </row>
    <row r="20" spans="1:4" ht="12.75">
      <c r="A20" s="4" t="s">
        <v>128</v>
      </c>
      <c r="B20" s="6">
        <v>4823</v>
      </c>
      <c r="C20" s="19"/>
      <c r="D20" s="4"/>
    </row>
    <row r="21" spans="1:4" ht="12.75">
      <c r="A21" s="2" t="s">
        <v>13</v>
      </c>
      <c r="B21" s="6">
        <v>500</v>
      </c>
      <c r="C21" s="20"/>
      <c r="D21" s="2"/>
    </row>
    <row r="22" spans="1:4" ht="12.75">
      <c r="A22" s="2" t="s">
        <v>129</v>
      </c>
      <c r="B22" s="6">
        <v>2000</v>
      </c>
      <c r="C22" s="20" t="s">
        <v>130</v>
      </c>
      <c r="D22" s="2"/>
    </row>
    <row r="23" spans="1:4" ht="12.75">
      <c r="A23" s="58" t="s">
        <v>141</v>
      </c>
      <c r="B23" s="6">
        <v>2000</v>
      </c>
      <c r="C23" s="20" t="s">
        <v>130</v>
      </c>
      <c r="D23" s="2"/>
    </row>
    <row r="24" spans="1:4" ht="12.75">
      <c r="A24" s="3" t="s">
        <v>14</v>
      </c>
      <c r="B24" s="6">
        <v>500</v>
      </c>
      <c r="C24" s="21"/>
      <c r="D24" s="3"/>
    </row>
    <row r="25" spans="1:4" ht="12.75">
      <c r="A25" s="35" t="s">
        <v>86</v>
      </c>
      <c r="B25" s="8">
        <f>SUM(B20:B24)</f>
        <v>9823</v>
      </c>
      <c r="C25" s="8"/>
      <c r="D25" s="11"/>
    </row>
    <row r="26" spans="2:3" ht="12.75">
      <c r="B26" s="5"/>
      <c r="C26" s="5"/>
    </row>
    <row r="27" spans="1:4" ht="12.75">
      <c r="A27" s="24" t="s">
        <v>60</v>
      </c>
      <c r="B27" s="10"/>
      <c r="C27" s="10"/>
      <c r="D27" s="9"/>
    </row>
    <row r="28" spans="1:4" ht="12.75">
      <c r="A28" s="3" t="s">
        <v>15</v>
      </c>
      <c r="B28" s="6">
        <v>4000</v>
      </c>
      <c r="C28" s="21"/>
      <c r="D28" s="3"/>
    </row>
    <row r="29" spans="1:4" ht="12.75">
      <c r="A29" s="35" t="s">
        <v>86</v>
      </c>
      <c r="B29" s="8">
        <f>SUM(B28:B28)</f>
        <v>4000</v>
      </c>
      <c r="C29" s="8">
        <v>1000</v>
      </c>
      <c r="D29" s="4" t="s">
        <v>136</v>
      </c>
    </row>
    <row r="30" spans="1:4" ht="12.75">
      <c r="A30" s="36"/>
      <c r="B30" s="12"/>
      <c r="C30" s="8">
        <v>7360.77</v>
      </c>
      <c r="D30" s="58" t="s">
        <v>151</v>
      </c>
    </row>
    <row r="31" spans="1:4" ht="12.75">
      <c r="A31" s="36"/>
      <c r="B31" s="12"/>
      <c r="C31" s="51">
        <v>2325</v>
      </c>
      <c r="D31" s="2" t="s">
        <v>111</v>
      </c>
    </row>
    <row r="32" spans="1:4" ht="12.75">
      <c r="A32" s="36"/>
      <c r="B32" s="12"/>
      <c r="C32" s="51">
        <v>5000</v>
      </c>
      <c r="D32" s="58" t="s">
        <v>150</v>
      </c>
    </row>
    <row r="33" spans="1:4" ht="12.75">
      <c r="A33" s="36"/>
      <c r="B33" s="12"/>
      <c r="C33" s="51">
        <v>6750</v>
      </c>
      <c r="D33" s="34" t="s">
        <v>137</v>
      </c>
    </row>
    <row r="34" spans="2:4" ht="12.75">
      <c r="B34" s="5"/>
      <c r="C34" s="51">
        <v>6500</v>
      </c>
      <c r="D34" s="2" t="s">
        <v>88</v>
      </c>
    </row>
    <row r="35" spans="2:4" ht="12.75">
      <c r="B35" s="5"/>
      <c r="C35" s="51">
        <v>5392.23</v>
      </c>
      <c r="D35" s="34" t="s">
        <v>156</v>
      </c>
    </row>
    <row r="36" spans="1:4" ht="12.75">
      <c r="A36" s="35" t="s">
        <v>66</v>
      </c>
      <c r="B36" s="8">
        <f>SUM(B29,B25,B17,)</f>
        <v>34328</v>
      </c>
      <c r="C36" s="8">
        <f>SUM(C29:C35)</f>
        <v>34328</v>
      </c>
      <c r="D36" s="61"/>
    </row>
    <row r="38" spans="1:4" ht="12.75">
      <c r="A38" s="52" t="s">
        <v>4</v>
      </c>
      <c r="B38" s="9"/>
      <c r="C38" s="9"/>
      <c r="D38" s="9"/>
    </row>
    <row r="39" spans="1:4" ht="12.75">
      <c r="A39" s="33" t="s">
        <v>4</v>
      </c>
      <c r="B39" s="37">
        <v>25000</v>
      </c>
      <c r="C39" s="8">
        <v>18301.14</v>
      </c>
      <c r="D39" s="4" t="s">
        <v>138</v>
      </c>
    </row>
    <row r="40" spans="1:4" ht="12.75">
      <c r="A40" s="11"/>
      <c r="B40" s="13"/>
      <c r="C40" s="8">
        <v>5701.99</v>
      </c>
      <c r="D40" s="58" t="s">
        <v>139</v>
      </c>
    </row>
    <row r="41" spans="1:4" ht="12.75">
      <c r="A41" s="11"/>
      <c r="B41" s="13"/>
      <c r="C41" s="8">
        <v>996.87</v>
      </c>
      <c r="D41" s="63" t="s">
        <v>156</v>
      </c>
    </row>
    <row r="42" spans="1:4" ht="12.75">
      <c r="A42" s="35" t="s">
        <v>110</v>
      </c>
      <c r="B42" s="8">
        <f>SUM(B39:B40)</f>
        <v>25000</v>
      </c>
      <c r="C42" s="8">
        <f>SUM(C39:C41)</f>
        <v>24999.999999999996</v>
      </c>
      <c r="D42" s="59"/>
    </row>
    <row r="44" spans="1:4" ht="12.75">
      <c r="A44" s="24" t="s">
        <v>58</v>
      </c>
      <c r="B44" s="10"/>
      <c r="C44" s="10"/>
      <c r="D44" s="9"/>
    </row>
    <row r="45" spans="1:4" ht="12.75">
      <c r="A45" s="4" t="s">
        <v>83</v>
      </c>
      <c r="B45" s="37">
        <v>1500</v>
      </c>
      <c r="C45" s="19"/>
      <c r="D45" s="29" t="s">
        <v>119</v>
      </c>
    </row>
    <row r="46" spans="1:4" ht="12.75">
      <c r="A46" s="2" t="s">
        <v>11</v>
      </c>
      <c r="B46" s="37">
        <v>3000</v>
      </c>
      <c r="C46" s="20"/>
      <c r="D46" s="30" t="s">
        <v>115</v>
      </c>
    </row>
    <row r="47" spans="1:4" ht="12.75">
      <c r="A47" s="2" t="s">
        <v>12</v>
      </c>
      <c r="B47" s="37">
        <v>600</v>
      </c>
      <c r="C47" s="20"/>
      <c r="D47" s="30" t="s">
        <v>116</v>
      </c>
    </row>
    <row r="48" spans="1:4" ht="12.75">
      <c r="A48" s="2" t="s">
        <v>82</v>
      </c>
      <c r="B48" s="37">
        <v>2000</v>
      </c>
      <c r="C48" s="20"/>
      <c r="D48" s="30" t="s">
        <v>117</v>
      </c>
    </row>
    <row r="49" spans="1:4" ht="12.75">
      <c r="A49" s="3" t="s">
        <v>84</v>
      </c>
      <c r="B49" s="37">
        <v>1000</v>
      </c>
      <c r="C49" s="21"/>
      <c r="D49" s="38" t="s">
        <v>118</v>
      </c>
    </row>
    <row r="50" spans="1:4" ht="12.75">
      <c r="A50" s="35" t="s">
        <v>86</v>
      </c>
      <c r="B50" s="8">
        <f>SUM(B45:B49)</f>
        <v>8100</v>
      </c>
      <c r="C50" s="39">
        <v>8100</v>
      </c>
      <c r="D50" s="54" t="s">
        <v>120</v>
      </c>
    </row>
    <row r="52" spans="1:4" ht="18">
      <c r="A52" s="76" t="s">
        <v>77</v>
      </c>
      <c r="B52" s="79"/>
      <c r="C52" s="79"/>
      <c r="D52" s="80"/>
    </row>
    <row r="53" spans="1:4" ht="12.75">
      <c r="A53" s="23" t="s">
        <v>77</v>
      </c>
      <c r="B53" s="15"/>
      <c r="C53" s="15"/>
      <c r="D53" s="14"/>
    </row>
    <row r="54" spans="1:4" ht="12.75">
      <c r="A54" s="62" t="s">
        <v>128</v>
      </c>
      <c r="B54" s="16">
        <v>4900</v>
      </c>
      <c r="C54" s="6"/>
      <c r="D54" s="4"/>
    </row>
    <row r="55" spans="1:4" ht="12.75">
      <c r="A55" s="58" t="s">
        <v>129</v>
      </c>
      <c r="B55" s="17">
        <v>1000</v>
      </c>
      <c r="C55" s="6"/>
      <c r="D55" s="2"/>
    </row>
    <row r="56" spans="1:4" ht="12.75">
      <c r="A56" s="58" t="s">
        <v>141</v>
      </c>
      <c r="B56" s="17">
        <v>1000</v>
      </c>
      <c r="C56" s="6"/>
      <c r="D56" s="2"/>
    </row>
    <row r="57" spans="1:4" ht="12.75">
      <c r="A57" s="2" t="s">
        <v>52</v>
      </c>
      <c r="B57" s="17">
        <v>10000</v>
      </c>
      <c r="C57" s="6"/>
      <c r="D57" s="2"/>
    </row>
    <row r="58" spans="1:4" ht="12.75">
      <c r="A58" s="63" t="s">
        <v>140</v>
      </c>
      <c r="B58" s="13"/>
      <c r="C58" s="6"/>
      <c r="D58" s="3"/>
    </row>
    <row r="59" spans="1:4" ht="12.75">
      <c r="A59" s="35" t="s">
        <v>86</v>
      </c>
      <c r="B59" s="8">
        <f>SUM(B54:B57)</f>
        <v>16900</v>
      </c>
      <c r="C59" s="6"/>
      <c r="D59" s="33"/>
    </row>
    <row r="60" spans="1:3" ht="12.75">
      <c r="A60" s="11"/>
      <c r="B60" s="5"/>
      <c r="C60" s="5"/>
    </row>
    <row r="61" spans="1:4" ht="12.75">
      <c r="A61" s="24" t="s">
        <v>16</v>
      </c>
      <c r="B61" s="10"/>
      <c r="C61" s="10"/>
      <c r="D61" s="9"/>
    </row>
    <row r="62" spans="1:4" ht="12.75">
      <c r="A62" s="4" t="s">
        <v>13</v>
      </c>
      <c r="B62" s="6">
        <v>2750</v>
      </c>
      <c r="C62" s="6"/>
      <c r="D62" s="4"/>
    </row>
    <row r="63" spans="1:4" ht="12.75">
      <c r="A63" s="2" t="s">
        <v>17</v>
      </c>
      <c r="B63" s="6"/>
      <c r="C63" s="6"/>
      <c r="D63" s="2"/>
    </row>
    <row r="64" spans="1:3" ht="12.75">
      <c r="A64" s="2" t="s">
        <v>18</v>
      </c>
      <c r="B64" s="6">
        <v>10000</v>
      </c>
      <c r="C64" s="6"/>
    </row>
    <row r="65" spans="1:4" ht="12.75">
      <c r="A65" s="2" t="s">
        <v>19</v>
      </c>
      <c r="B65" s="6">
        <v>10000</v>
      </c>
      <c r="C65" s="6"/>
      <c r="D65" s="2"/>
    </row>
    <row r="66" spans="1:4" ht="12.75">
      <c r="A66" s="3" t="s">
        <v>20</v>
      </c>
      <c r="B66" s="6">
        <v>1000</v>
      </c>
      <c r="C66" s="6"/>
      <c r="D66" s="3"/>
    </row>
    <row r="67" spans="1:4" ht="12.75">
      <c r="A67" s="35" t="s">
        <v>86</v>
      </c>
      <c r="B67" s="8">
        <f>SUM(B62:B66)</f>
        <v>23750</v>
      </c>
      <c r="C67" s="21"/>
      <c r="D67" s="30"/>
    </row>
    <row r="68" spans="1:4" ht="12.75">
      <c r="A68" s="11"/>
      <c r="B68" s="13"/>
      <c r="C68" s="8">
        <v>20000</v>
      </c>
      <c r="D68" s="30" t="s">
        <v>90</v>
      </c>
    </row>
    <row r="69" spans="2:4" ht="12.75">
      <c r="B69" s="5"/>
      <c r="C69" s="71">
        <v>20650</v>
      </c>
      <c r="D69" s="70" t="s">
        <v>112</v>
      </c>
    </row>
    <row r="70" spans="1:4" ht="12.75">
      <c r="A70" s="25" t="s">
        <v>67</v>
      </c>
      <c r="B70" s="8">
        <f>SUM(B67,B59)</f>
        <v>40650</v>
      </c>
      <c r="C70" s="22">
        <f>SUM(C68:C69)</f>
        <v>40650</v>
      </c>
      <c r="D70" s="7"/>
    </row>
    <row r="71" spans="1:4" ht="12.75">
      <c r="A71" s="11"/>
      <c r="B71" s="13"/>
      <c r="C71" s="13"/>
      <c r="D71" s="11"/>
    </row>
    <row r="72" spans="1:4" ht="18">
      <c r="A72" s="76" t="s">
        <v>76</v>
      </c>
      <c r="B72" s="79"/>
      <c r="C72" s="79"/>
      <c r="D72" s="80"/>
    </row>
    <row r="73" spans="1:4" ht="12.75">
      <c r="A73" s="23" t="s">
        <v>76</v>
      </c>
      <c r="B73" s="10"/>
      <c r="C73" s="10"/>
      <c r="D73" s="9"/>
    </row>
    <row r="74" spans="1:4" ht="12.75">
      <c r="A74" s="27" t="s">
        <v>21</v>
      </c>
      <c r="B74" s="6">
        <v>0</v>
      </c>
      <c r="C74" s="6"/>
      <c r="D74" s="29" t="s">
        <v>53</v>
      </c>
    </row>
    <row r="75" spans="1:4" ht="12.75">
      <c r="A75" s="28" t="s">
        <v>16</v>
      </c>
      <c r="B75" s="6">
        <v>1000</v>
      </c>
      <c r="C75" s="6"/>
      <c r="D75" s="30" t="s">
        <v>89</v>
      </c>
    </row>
    <row r="76" spans="1:4" ht="12.75">
      <c r="A76" s="26" t="s">
        <v>81</v>
      </c>
      <c r="B76" s="6">
        <v>0</v>
      </c>
      <c r="C76" s="6">
        <v>10800</v>
      </c>
      <c r="D76" s="61" t="s">
        <v>145</v>
      </c>
    </row>
    <row r="77" spans="1:4" ht="12.75">
      <c r="A77" s="26" t="s">
        <v>85</v>
      </c>
      <c r="B77" s="6"/>
      <c r="C77" s="6">
        <v>1300</v>
      </c>
      <c r="D77" s="66" t="s">
        <v>144</v>
      </c>
    </row>
    <row r="78" spans="2:3" ht="12.75">
      <c r="B78" s="5"/>
      <c r="C78" s="5"/>
    </row>
    <row r="79" spans="1:4" ht="12.75">
      <c r="A79" s="25" t="s">
        <v>68</v>
      </c>
      <c r="B79" s="8">
        <f>SUM(B74:B76)</f>
        <v>1000</v>
      </c>
      <c r="C79" s="22">
        <v>1000</v>
      </c>
      <c r="D79" s="7" t="s">
        <v>89</v>
      </c>
    </row>
    <row r="81" spans="2:3" ht="12.75">
      <c r="B81" s="5"/>
      <c r="C81" s="5"/>
    </row>
    <row r="82" spans="1:4" ht="18">
      <c r="A82" s="76" t="s">
        <v>75</v>
      </c>
      <c r="B82" s="79"/>
      <c r="C82" s="79"/>
      <c r="D82" s="80"/>
    </row>
    <row r="83" spans="1:4" ht="12.75">
      <c r="A83" s="23" t="s">
        <v>75</v>
      </c>
      <c r="B83" s="10"/>
      <c r="C83" s="10"/>
      <c r="D83" s="9"/>
    </row>
    <row r="84" spans="1:4" ht="12.75">
      <c r="A84" s="2" t="s">
        <v>22</v>
      </c>
      <c r="B84" s="6">
        <v>300</v>
      </c>
      <c r="C84" s="20"/>
      <c r="D84" s="2"/>
    </row>
    <row r="85" spans="1:4" ht="12.75">
      <c r="A85" s="2" t="s">
        <v>24</v>
      </c>
      <c r="B85" s="6">
        <v>1000</v>
      </c>
      <c r="C85" s="20"/>
      <c r="D85" s="2"/>
    </row>
    <row r="86" spans="1:4" ht="12.75">
      <c r="A86" s="2" t="s">
        <v>25</v>
      </c>
      <c r="B86" s="6">
        <v>3000</v>
      </c>
      <c r="C86" s="20"/>
      <c r="D86" s="2" t="s">
        <v>121</v>
      </c>
    </row>
    <row r="87" spans="1:4" ht="12.75">
      <c r="A87" s="2" t="s">
        <v>26</v>
      </c>
      <c r="B87" s="6">
        <v>150</v>
      </c>
      <c r="C87" s="20"/>
      <c r="D87" s="2"/>
    </row>
    <row r="88" spans="1:4" ht="12.75">
      <c r="A88" s="2" t="s">
        <v>27</v>
      </c>
      <c r="B88" s="6"/>
      <c r="C88" s="20"/>
      <c r="D88" s="2"/>
    </row>
    <row r="89" spans="1:4" ht="12.75">
      <c r="A89" s="2" t="s">
        <v>28</v>
      </c>
      <c r="B89" s="6">
        <v>1350</v>
      </c>
      <c r="C89" s="20"/>
      <c r="D89" s="2" t="s">
        <v>121</v>
      </c>
    </row>
    <row r="90" spans="1:4" ht="12.75">
      <c r="A90" s="2" t="s">
        <v>29</v>
      </c>
      <c r="B90" s="6">
        <v>275</v>
      </c>
      <c r="C90" s="20"/>
      <c r="D90" s="2"/>
    </row>
    <row r="91" spans="1:4" ht="12.75">
      <c r="A91" s="2" t="s">
        <v>30</v>
      </c>
      <c r="B91" s="6">
        <v>62</v>
      </c>
      <c r="C91" s="20"/>
      <c r="D91" s="2"/>
    </row>
    <row r="92" spans="1:4" ht="12.75">
      <c r="A92" s="2" t="s">
        <v>31</v>
      </c>
      <c r="B92" s="6">
        <v>200</v>
      </c>
      <c r="C92" s="20"/>
      <c r="D92" s="2"/>
    </row>
    <row r="93" spans="1:4" ht="12.75">
      <c r="A93" s="3" t="s">
        <v>33</v>
      </c>
      <c r="B93" s="6">
        <v>200</v>
      </c>
      <c r="C93" s="21"/>
      <c r="D93" s="3"/>
    </row>
    <row r="94" spans="1:4" ht="12.75">
      <c r="A94" s="35" t="s">
        <v>86</v>
      </c>
      <c r="B94" s="8">
        <f>SUM(B84:B93)</f>
        <v>6537</v>
      </c>
      <c r="D94" s="11"/>
    </row>
    <row r="96" spans="1:4" ht="12.75">
      <c r="A96" s="24" t="s">
        <v>61</v>
      </c>
      <c r="B96" s="10"/>
      <c r="C96" s="10"/>
      <c r="D96" s="9"/>
    </row>
    <row r="97" spans="1:4" ht="12.75">
      <c r="A97" s="4" t="s">
        <v>34</v>
      </c>
      <c r="B97" s="6">
        <v>750</v>
      </c>
      <c r="C97" s="19"/>
      <c r="D97" s="4"/>
    </row>
    <row r="98" spans="1:4" ht="12.75">
      <c r="A98" s="2" t="s">
        <v>35</v>
      </c>
      <c r="B98" s="6">
        <v>750</v>
      </c>
      <c r="C98" s="20"/>
      <c r="D98" s="2"/>
    </row>
    <row r="99" spans="1:4" ht="12.75">
      <c r="A99" s="3" t="s">
        <v>36</v>
      </c>
      <c r="B99" s="6">
        <v>750</v>
      </c>
      <c r="C99" s="21"/>
      <c r="D99" s="3"/>
    </row>
    <row r="100" spans="1:2" ht="12.75">
      <c r="A100" s="35" t="s">
        <v>86</v>
      </c>
      <c r="B100" s="8">
        <f>SUM(B97:B99)</f>
        <v>2250</v>
      </c>
    </row>
    <row r="101" spans="2:3" ht="12.75">
      <c r="B101" s="5"/>
      <c r="C101" s="5"/>
    </row>
    <row r="102" spans="1:4" ht="12.75">
      <c r="A102" s="24" t="s">
        <v>62</v>
      </c>
      <c r="B102" s="10"/>
      <c r="C102" s="10"/>
      <c r="D102" s="9"/>
    </row>
    <row r="103" spans="1:4" ht="12.75">
      <c r="A103" s="4" t="s">
        <v>37</v>
      </c>
      <c r="B103" s="17">
        <v>7000</v>
      </c>
      <c r="C103" s="19"/>
      <c r="D103" s="62" t="s">
        <v>142</v>
      </c>
    </row>
    <row r="104" spans="1:4" ht="12.75">
      <c r="A104" s="2" t="s">
        <v>38</v>
      </c>
      <c r="B104" s="17">
        <v>2067</v>
      </c>
      <c r="C104" s="20"/>
      <c r="D104" s="58" t="s">
        <v>142</v>
      </c>
    </row>
    <row r="105" spans="1:4" ht="12.75">
      <c r="A105" s="3" t="s">
        <v>51</v>
      </c>
      <c r="B105" s="17">
        <v>4000</v>
      </c>
      <c r="C105" s="21"/>
      <c r="D105" s="2" t="s">
        <v>121</v>
      </c>
    </row>
    <row r="106" spans="1:4" ht="12.75">
      <c r="A106" s="35" t="s">
        <v>86</v>
      </c>
      <c r="B106" s="8">
        <f>SUM(B103:B105)</f>
        <v>13067</v>
      </c>
      <c r="D106" s="18"/>
    </row>
    <row r="107" spans="1:4" ht="12.75">
      <c r="A107" s="11"/>
      <c r="B107" s="13"/>
      <c r="C107" s="41">
        <v>12100</v>
      </c>
      <c r="D107" s="42" t="s">
        <v>114</v>
      </c>
    </row>
    <row r="108" spans="2:4" ht="12.75">
      <c r="B108" s="5"/>
      <c r="C108" s="8">
        <v>10000</v>
      </c>
      <c r="D108" t="s">
        <v>91</v>
      </c>
    </row>
    <row r="109" spans="2:4" ht="12.75">
      <c r="B109" s="5"/>
      <c r="C109" s="69">
        <v>8541</v>
      </c>
      <c r="D109" s="70" t="s">
        <v>154</v>
      </c>
    </row>
    <row r="110" spans="1:4" ht="12.75">
      <c r="A110" s="25" t="s">
        <v>69</v>
      </c>
      <c r="B110" s="8">
        <f>SUM(B84:B105)</f>
        <v>30641</v>
      </c>
      <c r="C110" s="22">
        <f>SUM(C106:C109)</f>
        <v>30641</v>
      </c>
      <c r="D110" s="7"/>
    </row>
    <row r="111" spans="2:3" ht="12.75">
      <c r="B111" s="5"/>
      <c r="C111" s="5"/>
    </row>
    <row r="112" spans="1:4" ht="18">
      <c r="A112" s="76" t="s">
        <v>70</v>
      </c>
      <c r="B112" s="79"/>
      <c r="C112" s="79"/>
      <c r="D112" s="80"/>
    </row>
    <row r="113" spans="1:4" ht="12.75">
      <c r="A113" s="23" t="s">
        <v>70</v>
      </c>
      <c r="B113" s="10"/>
      <c r="C113" s="10"/>
      <c r="D113" s="9"/>
    </row>
    <row r="114" spans="1:4" ht="12.75">
      <c r="A114" s="28" t="s">
        <v>39</v>
      </c>
      <c r="B114" s="6">
        <v>3550</v>
      </c>
      <c r="C114" s="13">
        <v>3550</v>
      </c>
      <c r="D114" s="4" t="s">
        <v>122</v>
      </c>
    </row>
    <row r="115" spans="1:4" ht="12.75">
      <c r="A115" s="28" t="s">
        <v>40</v>
      </c>
      <c r="B115" s="6">
        <v>2000</v>
      </c>
      <c r="C115" s="13">
        <v>2000</v>
      </c>
      <c r="D115" s="2" t="s">
        <v>122</v>
      </c>
    </row>
    <row r="116" spans="1:4" ht="12.75">
      <c r="A116" s="11" t="s">
        <v>41</v>
      </c>
      <c r="B116" s="6">
        <v>2700</v>
      </c>
      <c r="C116" s="13">
        <v>2700</v>
      </c>
      <c r="D116" s="2" t="s">
        <v>122</v>
      </c>
    </row>
    <row r="117" spans="1:4" ht="12.75">
      <c r="A117" s="64" t="s">
        <v>37</v>
      </c>
      <c r="B117" s="6">
        <v>3000</v>
      </c>
      <c r="C117" s="13">
        <v>3000</v>
      </c>
      <c r="D117" s="2" t="s">
        <v>122</v>
      </c>
    </row>
    <row r="118" spans="1:4" ht="12.75">
      <c r="A118" s="64" t="s">
        <v>38</v>
      </c>
      <c r="B118" s="6">
        <v>2067</v>
      </c>
      <c r="C118" s="21">
        <v>2500</v>
      </c>
      <c r="D118" s="2" t="s">
        <v>122</v>
      </c>
    </row>
    <row r="119" spans="1:4" ht="12.75">
      <c r="A119" s="25" t="s">
        <v>63</v>
      </c>
      <c r="B119" s="8">
        <f>SUM(B114:B118)</f>
        <v>13317</v>
      </c>
      <c r="C119" s="22">
        <v>13500</v>
      </c>
      <c r="D119" s="65" t="s">
        <v>143</v>
      </c>
    </row>
    <row r="120" spans="1:4" ht="12.75">
      <c r="A120" s="11"/>
      <c r="B120" s="12"/>
      <c r="C120" s="12"/>
      <c r="D120" s="11"/>
    </row>
    <row r="121" spans="1:4" ht="18">
      <c r="A121" s="76" t="s">
        <v>74</v>
      </c>
      <c r="B121" s="79"/>
      <c r="C121" s="79"/>
      <c r="D121" s="80"/>
    </row>
    <row r="122" spans="1:4" ht="12.75">
      <c r="A122" s="23" t="s">
        <v>74</v>
      </c>
      <c r="B122" s="10"/>
      <c r="C122" s="10"/>
      <c r="D122" s="9"/>
    </row>
    <row r="123" spans="1:4" ht="12.75">
      <c r="A123" s="4" t="s">
        <v>42</v>
      </c>
      <c r="B123" s="6">
        <v>3200</v>
      </c>
      <c r="C123" s="6">
        <v>6000</v>
      </c>
      <c r="D123" s="62" t="s">
        <v>146</v>
      </c>
    </row>
    <row r="124" spans="1:4" ht="12.75">
      <c r="A124" s="2" t="s">
        <v>32</v>
      </c>
      <c r="B124" s="6">
        <v>300</v>
      </c>
      <c r="C124" s="6"/>
      <c r="D124" s="58" t="s">
        <v>147</v>
      </c>
    </row>
    <row r="125" spans="1:4" ht="12.75">
      <c r="A125" s="2" t="s">
        <v>43</v>
      </c>
      <c r="B125" s="6">
        <v>750</v>
      </c>
      <c r="C125" s="6"/>
      <c r="D125" s="58" t="s">
        <v>147</v>
      </c>
    </row>
    <row r="126" spans="1:4" ht="12.75">
      <c r="A126" s="3" t="s">
        <v>44</v>
      </c>
      <c r="B126" s="6">
        <v>200</v>
      </c>
      <c r="C126" s="6"/>
      <c r="D126" s="58" t="s">
        <v>147</v>
      </c>
    </row>
    <row r="127" spans="2:3" ht="12.75">
      <c r="B127" s="5"/>
      <c r="C127" s="5"/>
    </row>
    <row r="128" spans="1:4" ht="12.75">
      <c r="A128" s="25" t="s">
        <v>71</v>
      </c>
      <c r="B128" s="8">
        <f>SUM(B123:B126)</f>
        <v>4450</v>
      </c>
      <c r="C128" s="22">
        <f>SUM(C123:C126)</f>
        <v>6000</v>
      </c>
      <c r="D128" s="7"/>
    </row>
    <row r="129" spans="2:3" ht="12.75">
      <c r="B129" s="5"/>
      <c r="C129" s="5"/>
    </row>
    <row r="130" spans="1:4" ht="18">
      <c r="A130" s="76" t="s">
        <v>78</v>
      </c>
      <c r="B130" s="79"/>
      <c r="C130" s="79"/>
      <c r="D130" s="80"/>
    </row>
    <row r="131" spans="1:4" ht="12.75">
      <c r="A131" s="23" t="s">
        <v>73</v>
      </c>
      <c r="B131" s="10"/>
      <c r="C131" s="10"/>
      <c r="D131" s="9"/>
    </row>
    <row r="132" spans="1:4" ht="12.75">
      <c r="A132" s="4" t="s">
        <v>45</v>
      </c>
      <c r="B132" s="6">
        <v>5000</v>
      </c>
      <c r="C132" s="6">
        <v>5702</v>
      </c>
      <c r="D132" s="67" t="s">
        <v>153</v>
      </c>
    </row>
    <row r="133" spans="1:4" ht="12.75">
      <c r="A133" s="61" t="s">
        <v>148</v>
      </c>
      <c r="B133" s="6">
        <v>5000</v>
      </c>
      <c r="C133" s="6"/>
      <c r="D133" s="61" t="s">
        <v>149</v>
      </c>
    </row>
    <row r="134" spans="2:3" ht="12.75">
      <c r="B134" s="5"/>
      <c r="C134" s="5"/>
    </row>
    <row r="135" spans="1:4" ht="12.75">
      <c r="A135" s="25" t="s">
        <v>65</v>
      </c>
      <c r="B135" s="31">
        <f>SUM(B132:B133)</f>
        <v>10000</v>
      </c>
      <c r="C135" s="32">
        <f>SUM(C132:C134)</f>
        <v>5702</v>
      </c>
      <c r="D135" s="40"/>
    </row>
    <row r="136" ht="12.75">
      <c r="D136" s="60"/>
    </row>
    <row r="137" spans="2:3" ht="12.75">
      <c r="B137" s="5"/>
      <c r="C137" s="5"/>
    </row>
    <row r="138" spans="1:4" ht="18">
      <c r="A138" s="76" t="s">
        <v>64</v>
      </c>
      <c r="B138" s="79"/>
      <c r="C138" s="79"/>
      <c r="D138" s="80"/>
    </row>
    <row r="139" spans="1:4" ht="12.75">
      <c r="A139" s="23" t="s">
        <v>64</v>
      </c>
      <c r="B139" s="10"/>
      <c r="C139" s="10"/>
      <c r="D139" s="9"/>
    </row>
    <row r="140" spans="1:4" ht="12.75">
      <c r="A140" s="4" t="s">
        <v>46</v>
      </c>
      <c r="B140" s="6">
        <v>1500</v>
      </c>
      <c r="C140" s="19"/>
      <c r="D140" s="4"/>
    </row>
    <row r="141" spans="1:4" ht="12.75">
      <c r="A141" s="2" t="s">
        <v>47</v>
      </c>
      <c r="B141" s="6">
        <v>300</v>
      </c>
      <c r="C141" s="20"/>
      <c r="D141" s="2"/>
    </row>
    <row r="142" spans="1:4" ht="12.75">
      <c r="A142" s="2" t="s">
        <v>48</v>
      </c>
      <c r="B142" s="6">
        <v>800</v>
      </c>
      <c r="C142" s="20"/>
      <c r="D142" s="2"/>
    </row>
    <row r="143" spans="1:4" ht="12.75">
      <c r="A143" s="2" t="s">
        <v>49</v>
      </c>
      <c r="B143" s="6">
        <v>350</v>
      </c>
      <c r="C143" s="20"/>
      <c r="D143" s="2"/>
    </row>
    <row r="144" spans="1:4" ht="12.75">
      <c r="A144" s="3" t="s">
        <v>50</v>
      </c>
      <c r="B144" s="6">
        <v>300</v>
      </c>
      <c r="C144" s="21"/>
      <c r="D144" s="3"/>
    </row>
    <row r="145" spans="2:4" ht="12.75">
      <c r="B145" s="5"/>
      <c r="C145" s="12"/>
      <c r="D145" s="53"/>
    </row>
    <row r="146" spans="1:4" ht="12.75">
      <c r="A146" s="25" t="s">
        <v>72</v>
      </c>
      <c r="B146" s="8">
        <f>SUM(B140:B144)</f>
        <v>3250</v>
      </c>
      <c r="C146" s="22">
        <v>3250</v>
      </c>
      <c r="D146" s="38" t="s">
        <v>113</v>
      </c>
    </row>
    <row r="147" spans="1:4" ht="12.75">
      <c r="A147" s="73"/>
      <c r="B147" s="12"/>
      <c r="C147" s="12"/>
      <c r="D147" s="11"/>
    </row>
    <row r="148" spans="3:4" ht="12.75">
      <c r="C148" s="75">
        <v>2565</v>
      </c>
      <c r="D148" s="74" t="s">
        <v>157</v>
      </c>
    </row>
    <row r="149" spans="1:4" ht="15">
      <c r="A149" s="46" t="s">
        <v>80</v>
      </c>
      <c r="B149" s="47">
        <f>SUM(B146,B135,B128,B119,B110,B79,B70,B36)</f>
        <v>137636</v>
      </c>
      <c r="C149" s="48">
        <f>SUM(C146,C135,C128,C119,C110,C79,C70,C36,C148)</f>
        <v>137636</v>
      </c>
      <c r="D149" s="49"/>
    </row>
    <row r="151" spans="1:3" ht="12.75">
      <c r="A151" s="68" t="s">
        <v>155</v>
      </c>
      <c r="C151" s="72">
        <f>SUM(C69,C109)</f>
        <v>29191</v>
      </c>
    </row>
    <row r="153" spans="1:4" ht="12.75">
      <c r="A153" s="1" t="s">
        <v>54</v>
      </c>
      <c r="B153" s="1" t="s">
        <v>55</v>
      </c>
      <c r="C153" s="1"/>
      <c r="D153" s="1" t="s">
        <v>0</v>
      </c>
    </row>
    <row r="154" spans="1:4" ht="18">
      <c r="A154" s="76" t="s">
        <v>92</v>
      </c>
      <c r="B154" s="79"/>
      <c r="C154" s="79"/>
      <c r="D154" s="80"/>
    </row>
    <row r="155" spans="1:4" ht="12.75">
      <c r="A155" s="24" t="s">
        <v>93</v>
      </c>
      <c r="B155" s="9"/>
      <c r="C155" s="10"/>
      <c r="D155" s="45"/>
    </row>
    <row r="156" spans="1:4" ht="12.75">
      <c r="A156" s="2" t="s">
        <v>94</v>
      </c>
      <c r="B156" s="6">
        <v>2600</v>
      </c>
      <c r="C156" s="4"/>
      <c r="D156" s="2" t="s">
        <v>23</v>
      </c>
    </row>
    <row r="157" spans="1:4" ht="12.75">
      <c r="A157" s="2" t="s">
        <v>25</v>
      </c>
      <c r="B157" s="6">
        <v>3000</v>
      </c>
      <c r="C157" s="2"/>
      <c r="D157" s="2" t="s">
        <v>23</v>
      </c>
    </row>
    <row r="158" spans="1:4" ht="12.75">
      <c r="A158" s="2" t="s">
        <v>95</v>
      </c>
      <c r="B158" s="6">
        <v>0</v>
      </c>
      <c r="C158" s="2"/>
      <c r="D158" s="2"/>
    </row>
    <row r="159" spans="1:4" ht="12.75">
      <c r="A159" s="2" t="s">
        <v>96</v>
      </c>
      <c r="B159" s="6">
        <v>0</v>
      </c>
      <c r="C159" s="2"/>
      <c r="D159" s="2"/>
    </row>
    <row r="160" spans="1:4" ht="12.75">
      <c r="A160" s="2" t="s">
        <v>97</v>
      </c>
      <c r="B160" s="6">
        <v>5200</v>
      </c>
      <c r="C160" s="2"/>
      <c r="D160" s="2" t="s">
        <v>23</v>
      </c>
    </row>
    <row r="161" spans="1:4" ht="12.75">
      <c r="A161" s="2" t="s">
        <v>98</v>
      </c>
      <c r="B161" s="6">
        <v>0</v>
      </c>
      <c r="C161" s="2"/>
      <c r="D161" s="2" t="s">
        <v>23</v>
      </c>
    </row>
    <row r="162" spans="1:4" ht="12.75">
      <c r="A162" s="2" t="s">
        <v>99</v>
      </c>
      <c r="B162" s="6">
        <v>0</v>
      </c>
      <c r="C162" s="2"/>
      <c r="D162" s="2" t="s">
        <v>23</v>
      </c>
    </row>
    <row r="163" spans="1:4" ht="12.75">
      <c r="A163" s="2" t="s">
        <v>27</v>
      </c>
      <c r="B163" s="6">
        <v>1000</v>
      </c>
      <c r="C163" s="2"/>
      <c r="D163" s="2"/>
    </row>
    <row r="164" spans="1:4" ht="12.75">
      <c r="A164" s="2" t="s">
        <v>100</v>
      </c>
      <c r="B164" s="6">
        <v>5000</v>
      </c>
      <c r="C164" s="2"/>
      <c r="D164" s="2" t="s">
        <v>101</v>
      </c>
    </row>
    <row r="165" spans="1:4" ht="12.75">
      <c r="A165" s="2" t="s">
        <v>31</v>
      </c>
      <c r="B165" s="6">
        <v>0</v>
      </c>
      <c r="C165" s="2"/>
      <c r="D165" s="2" t="s">
        <v>23</v>
      </c>
    </row>
    <row r="166" spans="1:4" ht="12.75">
      <c r="A166" s="2" t="s">
        <v>102</v>
      </c>
      <c r="B166" s="6">
        <v>5000</v>
      </c>
      <c r="C166" s="2"/>
      <c r="D166" s="2" t="s">
        <v>23</v>
      </c>
    </row>
    <row r="167" spans="1:4" ht="12.75">
      <c r="A167" s="2" t="s">
        <v>103</v>
      </c>
      <c r="B167" s="6">
        <v>90000</v>
      </c>
      <c r="C167" s="2"/>
      <c r="D167" s="2" t="s">
        <v>23</v>
      </c>
    </row>
    <row r="168" spans="1:4" ht="12.75">
      <c r="A168" s="2" t="s">
        <v>104</v>
      </c>
      <c r="B168" s="6">
        <v>0</v>
      </c>
      <c r="C168" s="2"/>
      <c r="D168" s="2" t="s">
        <v>23</v>
      </c>
    </row>
    <row r="169" spans="1:4" ht="12.75">
      <c r="A169" s="2" t="s">
        <v>32</v>
      </c>
      <c r="B169" s="6">
        <v>0</v>
      </c>
      <c r="C169" s="2"/>
      <c r="D169" s="2" t="s">
        <v>23</v>
      </c>
    </row>
    <row r="170" spans="1:4" ht="12.75">
      <c r="A170" s="2" t="s">
        <v>105</v>
      </c>
      <c r="B170" s="6">
        <v>800</v>
      </c>
      <c r="C170" s="2"/>
      <c r="D170" s="2" t="s">
        <v>23</v>
      </c>
    </row>
    <row r="171" spans="1:4" ht="12.75">
      <c r="A171" s="2" t="s">
        <v>106</v>
      </c>
      <c r="B171" s="6">
        <v>0</v>
      </c>
      <c r="C171" s="2"/>
      <c r="D171" s="2" t="s">
        <v>23</v>
      </c>
    </row>
    <row r="172" spans="1:4" ht="12.75">
      <c r="A172" s="3" t="s">
        <v>33</v>
      </c>
      <c r="B172" s="6">
        <v>0</v>
      </c>
      <c r="C172" s="3"/>
      <c r="D172" s="3" t="s">
        <v>23</v>
      </c>
    </row>
    <row r="173" spans="1:4" ht="12.75">
      <c r="A173" s="11"/>
      <c r="B173" s="13"/>
      <c r="D173" s="11"/>
    </row>
    <row r="174" spans="1:4" ht="12.75">
      <c r="A174" s="25" t="s">
        <v>109</v>
      </c>
      <c r="B174" s="8">
        <f>SUM(B156:B172)</f>
        <v>112600</v>
      </c>
      <c r="C174" s="33"/>
      <c r="D174" s="7"/>
    </row>
    <row r="177" spans="1:4" ht="12.75">
      <c r="A177" s="24" t="s">
        <v>62</v>
      </c>
      <c r="B177" s="10"/>
      <c r="C177" s="9"/>
      <c r="D177" s="9"/>
    </row>
    <row r="178" spans="1:4" ht="12.75">
      <c r="A178" s="4" t="s">
        <v>37</v>
      </c>
      <c r="B178" s="17">
        <v>10000</v>
      </c>
      <c r="C178" s="4"/>
      <c r="D178" s="4" t="s">
        <v>23</v>
      </c>
    </row>
    <row r="179" spans="1:4" ht="12.75">
      <c r="A179" s="2" t="s">
        <v>38</v>
      </c>
      <c r="B179" s="17">
        <v>2100</v>
      </c>
      <c r="C179" s="2"/>
      <c r="D179" s="2" t="s">
        <v>158</v>
      </c>
    </row>
    <row r="180" spans="1:4" ht="12.75">
      <c r="A180" s="3" t="s">
        <v>51</v>
      </c>
      <c r="B180" s="17">
        <v>4000</v>
      </c>
      <c r="C180" s="3"/>
      <c r="D180" s="3" t="s">
        <v>23</v>
      </c>
    </row>
    <row r="181" spans="1:4" ht="12.75">
      <c r="A181" s="11"/>
      <c r="B181" s="13"/>
      <c r="D181" s="11"/>
    </row>
    <row r="182" spans="1:4" ht="12.75">
      <c r="A182" s="43"/>
      <c r="B182" s="8">
        <f>SUM(B178:B180)</f>
        <v>16100</v>
      </c>
      <c r="C182" s="33"/>
      <c r="D182" s="7"/>
    </row>
    <row r="184" spans="1:4" ht="12.75">
      <c r="A184" s="9"/>
      <c r="B184" s="10"/>
      <c r="C184" s="9"/>
      <c r="D184" s="9"/>
    </row>
    <row r="185" spans="1:4" ht="12.75">
      <c r="A185" s="4" t="s">
        <v>107</v>
      </c>
      <c r="B185" s="6">
        <v>0</v>
      </c>
      <c r="C185" s="4"/>
      <c r="D185" s="4"/>
    </row>
    <row r="186" spans="1:4" ht="12.75">
      <c r="A186" s="2" t="s">
        <v>108</v>
      </c>
      <c r="B186" s="6">
        <v>0</v>
      </c>
      <c r="C186" s="2"/>
      <c r="D186" s="2"/>
    </row>
    <row r="187" spans="1:4" ht="12.75">
      <c r="A187" s="3" t="s">
        <v>159</v>
      </c>
      <c r="B187" s="6">
        <v>1600</v>
      </c>
      <c r="C187" s="3"/>
      <c r="D187" s="3" t="s">
        <v>87</v>
      </c>
    </row>
    <row r="188" spans="1:4" ht="12.75">
      <c r="A188" s="11"/>
      <c r="B188" s="13"/>
      <c r="D188" s="11"/>
    </row>
    <row r="189" spans="1:4" ht="12.75">
      <c r="A189" s="44"/>
      <c r="B189" s="8">
        <f>SUM(B185:B187)</f>
        <v>1600</v>
      </c>
      <c r="C189" s="33"/>
      <c r="D189" s="7"/>
    </row>
    <row r="191" spans="1:4" ht="15">
      <c r="A191" s="56" t="s">
        <v>126</v>
      </c>
      <c r="B191" s="47">
        <f>SUM(B189,B182,B174)</f>
        <v>130300</v>
      </c>
      <c r="D191" s="26"/>
    </row>
    <row r="192" ht="15">
      <c r="A192" s="57"/>
    </row>
    <row r="193" spans="1:2" ht="15">
      <c r="A193" s="50" t="s">
        <v>124</v>
      </c>
      <c r="B193" s="47">
        <v>90000</v>
      </c>
    </row>
    <row r="195" spans="1:2" ht="15">
      <c r="A195" s="50" t="s">
        <v>125</v>
      </c>
      <c r="B195" s="55">
        <v>220300</v>
      </c>
    </row>
  </sheetData>
  <sheetProtection/>
  <mergeCells count="11">
    <mergeCell ref="A82:D82"/>
    <mergeCell ref="A6:D6"/>
    <mergeCell ref="A154:D154"/>
    <mergeCell ref="A130:D130"/>
    <mergeCell ref="A138:D138"/>
    <mergeCell ref="A1:D1"/>
    <mergeCell ref="A2:D2"/>
    <mergeCell ref="A112:D112"/>
    <mergeCell ref="A121:D121"/>
    <mergeCell ref="A52:D52"/>
    <mergeCell ref="A72:D72"/>
  </mergeCells>
  <printOptions/>
  <pageMargins left="0.5" right="0.5" top="0.7" bottom="0.7" header="0.5" footer="0.4"/>
  <pageSetup horizontalDpi="600" verticalDpi="600" orientation="landscape" scale="90" r:id="rId1"/>
  <headerFooter alignWithMargins="0">
    <oddFooter>&amp;LDRAFT&amp;C&amp;P&amp;R6/29/2009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ecornelison</dc:creator>
  <cp:keywords/>
  <dc:description/>
  <cp:lastModifiedBy>Hayes, Suzette</cp:lastModifiedBy>
  <cp:lastPrinted>2010-06-14T20:04:43Z</cp:lastPrinted>
  <dcterms:created xsi:type="dcterms:W3CDTF">2009-04-28T20:20:08Z</dcterms:created>
  <dcterms:modified xsi:type="dcterms:W3CDTF">2018-11-06T23:13:05Z</dcterms:modified>
  <cp:category/>
  <cp:version/>
  <cp:contentType/>
  <cp:contentStatus/>
</cp:coreProperties>
</file>